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75" windowWidth="19440" windowHeight="8505"/>
  </bookViews>
  <sheets>
    <sheet name="Presupuesto 2020 ACPSIE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4" i="4" l="1"/>
  <c r="H19" i="4"/>
  <c r="H15" i="4"/>
  <c r="F41" i="4"/>
  <c r="H11" i="4" l="1"/>
  <c r="H13" i="4"/>
  <c r="H34" i="4" s="1"/>
  <c r="H45" i="4" s="1"/>
  <c r="E30" i="4"/>
  <c r="E29" i="4"/>
  <c r="E25" i="4"/>
  <c r="F13" i="4"/>
  <c r="F34" i="4" s="1"/>
  <c r="F45" i="4" s="1"/>
  <c r="F19" i="4" l="1"/>
  <c r="F11" i="4"/>
  <c r="F15" i="4" l="1"/>
  <c r="F24" i="4"/>
  <c r="H32" i="4" l="1"/>
  <c r="H35" i="4" s="1"/>
  <c r="F32" i="4"/>
  <c r="F35" i="4" s="1"/>
  <c r="F39" i="4" s="1"/>
  <c r="F46" i="4" s="1"/>
  <c r="F48" i="4" s="1"/>
  <c r="H39" i="4" l="1"/>
  <c r="H46" i="4" s="1"/>
  <c r="H48" i="4" l="1"/>
</calcChain>
</file>

<file path=xl/sharedStrings.xml><?xml version="1.0" encoding="utf-8"?>
<sst xmlns="http://schemas.openxmlformats.org/spreadsheetml/2006/main" count="35" uniqueCount="33">
  <si>
    <t>amortizaciones</t>
  </si>
  <si>
    <t>%</t>
  </si>
  <si>
    <t>venta neta total</t>
  </si>
  <si>
    <t>GASTOS</t>
  </si>
  <si>
    <t>personal</t>
  </si>
  <si>
    <t>generales y adm</t>
  </si>
  <si>
    <t>total gastos</t>
  </si>
  <si>
    <t>ebidta</t>
  </si>
  <si>
    <t>res. explotación</t>
  </si>
  <si>
    <t>FINANCIEROS</t>
  </si>
  <si>
    <t>ingresos</t>
  </si>
  <si>
    <t>gastos</t>
  </si>
  <si>
    <t>RESULTADO</t>
  </si>
  <si>
    <t>antes impuestos</t>
  </si>
  <si>
    <t>impuestos</t>
  </si>
  <si>
    <t>beneficio neto</t>
  </si>
  <si>
    <t>Libro Genealógico</t>
  </si>
  <si>
    <t>Subasta</t>
  </si>
  <si>
    <t>Otros Servicios</t>
  </si>
  <si>
    <t>Sueldos y Salarios</t>
  </si>
  <si>
    <t>Seguridad Social</t>
  </si>
  <si>
    <t>Cuotas Asociados</t>
  </si>
  <si>
    <t>Subvención</t>
  </si>
  <si>
    <t>Prima de seguros</t>
  </si>
  <si>
    <t>Patrocinio GP Subasta</t>
  </si>
  <si>
    <t>Gastos Subasta</t>
  </si>
  <si>
    <t>Profesionales Subasta</t>
  </si>
  <si>
    <t>Profesionales Independ.</t>
  </si>
  <si>
    <t>Presupuesto 2019 ACPSIE</t>
  </si>
  <si>
    <t>Cubriciones</t>
  </si>
  <si>
    <t>REALIZADO</t>
  </si>
  <si>
    <t>PRESUPUESTO</t>
  </si>
  <si>
    <t>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</si>
</sst>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20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8"/>
      <color indexed="42"/>
      <name val="Tahoma"/>
      <family val="2"/>
    </font>
    <font>
      <b/>
      <sz val="20"/>
      <color indexed="9"/>
      <name val="Tahoma"/>
      <family val="2"/>
    </font>
    <font>
      <sz val="10"/>
      <name val="Segoe UI"/>
      <family val="2"/>
    </font>
    <font>
      <u/>
      <sz val="10"/>
      <color indexed="12"/>
      <name val="Arial"/>
      <family val="2"/>
    </font>
    <font>
      <sz val="14"/>
      <color indexed="9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9"/>
      <name val="Arial Rounded MT Bold"/>
      <family val="2"/>
    </font>
    <font>
      <sz val="11"/>
      <color indexed="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rgb="FFFFFFCC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n">
        <color theme="5" tint="-0.499984740745262"/>
      </bottom>
      <diagonal/>
    </border>
    <border>
      <left style="thin">
        <color indexed="22"/>
      </left>
      <right style="thin">
        <color indexed="22"/>
      </right>
      <top style="thin">
        <color theme="6" tint="-0.24994659260841701"/>
      </top>
      <bottom style="thin">
        <color indexed="17"/>
      </bottom>
      <diagonal/>
    </border>
    <border>
      <left/>
      <right style="thin">
        <color indexed="22"/>
      </right>
      <top style="thin">
        <color indexed="22"/>
      </top>
      <bottom style="thin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8"/>
      </bottom>
      <diagonal/>
    </border>
    <border>
      <left style="thin">
        <color theme="9" tint="-0.24994659260841701"/>
      </left>
      <right style="thin">
        <color indexed="2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6" tint="-0.499984740745262"/>
      </left>
      <right style="thin">
        <color indexed="2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22"/>
      </left>
      <right style="thin">
        <color indexed="2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34998626667073579"/>
      </left>
      <right style="thin">
        <color indexed="22"/>
      </right>
      <top style="thin">
        <color theme="6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6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22"/>
      </left>
      <right style="medium">
        <color indexed="64"/>
      </right>
      <top style="thin">
        <color theme="6" tint="-0.24994659260841701"/>
      </top>
      <bottom style="thin">
        <color indexed="17"/>
      </bottom>
      <diagonal/>
    </border>
    <border>
      <left style="medium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58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22"/>
      </left>
      <right style="medium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1" tint="4.9989318521683403E-2"/>
      </top>
      <bottom style="thin">
        <color theme="6" tint="-0.499984740745262"/>
      </bottom>
      <diagonal/>
    </border>
    <border>
      <left style="thin">
        <color indexed="2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6" tint="-0.499984740745262"/>
      </top>
      <bottom style="thin">
        <color theme="0" tint="-0.34998626667073579"/>
      </bottom>
      <diagonal/>
    </border>
    <border>
      <left style="thin">
        <color indexed="22"/>
      </left>
      <right style="medium">
        <color indexed="64"/>
      </right>
      <top style="thin">
        <color theme="6" tint="-0.499984740745262"/>
      </top>
      <bottom style="thin">
        <color theme="0" tint="-0.34998626667073579"/>
      </bottom>
      <diagonal/>
    </border>
    <border>
      <left style="medium">
        <color indexed="64"/>
      </left>
      <right style="thin">
        <color rgb="FF808080"/>
      </right>
      <top style="thin">
        <color theme="9" tint="-0.24994659260841701"/>
      </top>
      <bottom style="thin">
        <color rgb="FF808080"/>
      </bottom>
      <diagonal/>
    </border>
    <border>
      <left style="medium">
        <color indexed="64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Protection="1"/>
    <xf numFmtId="0" fontId="0" fillId="0" borderId="0" xfId="0" applyFill="1" applyBorder="1"/>
    <xf numFmtId="0" fontId="2" fillId="0" borderId="0" xfId="0" applyNumberFormat="1" applyFont="1" applyFill="1" applyBorder="1" applyAlignment="1" applyProtection="1">
      <alignment vertical="center"/>
    </xf>
    <xf numFmtId="0" fontId="4" fillId="3" borderId="2" xfId="0" applyFont="1" applyFill="1" applyBorder="1" applyProtection="1"/>
    <xf numFmtId="0" fontId="4" fillId="3" borderId="4" xfId="0" applyFont="1" applyFill="1" applyBorder="1" applyAlignment="1">
      <alignment vertical="center"/>
    </xf>
    <xf numFmtId="0" fontId="0" fillId="5" borderId="0" xfId="0" applyFill="1" applyBorder="1"/>
    <xf numFmtId="0" fontId="0" fillId="0" borderId="0" xfId="0" applyFill="1" applyBorder="1" applyProtection="1"/>
    <xf numFmtId="49" fontId="6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0" fillId="5" borderId="0" xfId="0" applyFill="1" applyBorder="1" applyProtection="1"/>
    <xf numFmtId="0" fontId="4" fillId="2" borderId="8" xfId="0" applyFont="1" applyFill="1" applyBorder="1" applyAlignment="1">
      <alignment horizontal="center"/>
    </xf>
    <xf numFmtId="0" fontId="4" fillId="3" borderId="4" xfId="0" applyFont="1" applyFill="1" applyBorder="1" applyProtection="1"/>
    <xf numFmtId="165" fontId="12" fillId="5" borderId="5" xfId="0" applyNumberFormat="1" applyFont="1" applyFill="1" applyBorder="1" applyAlignment="1">
      <alignment shrinkToFit="1"/>
    </xf>
    <xf numFmtId="3" fontId="12" fillId="17" borderId="5" xfId="0" applyNumberFormat="1" applyFont="1" applyFill="1" applyBorder="1" applyAlignment="1"/>
    <xf numFmtId="165" fontId="12" fillId="5" borderId="7" xfId="0" applyNumberFormat="1" applyFont="1" applyFill="1" applyBorder="1" applyAlignment="1">
      <alignment shrinkToFit="1"/>
    </xf>
    <xf numFmtId="164" fontId="12" fillId="17" borderId="7" xfId="0" applyNumberFormat="1" applyFont="1" applyFill="1" applyBorder="1" applyAlignment="1"/>
    <xf numFmtId="165" fontId="12" fillId="9" borderId="9" xfId="0" applyNumberFormat="1" applyFont="1" applyFill="1" applyBorder="1" applyAlignment="1">
      <alignment shrinkToFit="1"/>
    </xf>
    <xf numFmtId="3" fontId="11" fillId="9" borderId="9" xfId="0" applyNumberFormat="1" applyFont="1" applyFill="1" applyBorder="1" applyAlignment="1"/>
    <xf numFmtId="3" fontId="11" fillId="12" borderId="10" xfId="0" applyNumberFormat="1" applyFont="1" applyFill="1" applyBorder="1" applyAlignment="1"/>
    <xf numFmtId="165" fontId="11" fillId="12" borderId="11" xfId="0" applyNumberFormat="1" applyFont="1" applyFill="1" applyBorder="1" applyAlignment="1">
      <alignment shrinkToFit="1"/>
    </xf>
    <xf numFmtId="3" fontId="11" fillId="12" borderId="11" xfId="0" applyNumberFormat="1" applyFont="1" applyFill="1" applyBorder="1" applyAlignment="1"/>
    <xf numFmtId="165" fontId="12" fillId="17" borderId="5" xfId="0" applyNumberFormat="1" applyFont="1" applyFill="1" applyBorder="1" applyAlignment="1">
      <alignment shrinkToFit="1"/>
    </xf>
    <xf numFmtId="0" fontId="12" fillId="16" borderId="0" xfId="0" applyFont="1" applyFill="1" applyBorder="1" applyAlignment="1">
      <alignment shrinkToFit="1"/>
    </xf>
    <xf numFmtId="0" fontId="12" fillId="16" borderId="0" xfId="0" applyFont="1" applyFill="1" applyBorder="1" applyAlignment="1">
      <alignment vertical="center" shrinkToFit="1"/>
    </xf>
    <xf numFmtId="165" fontId="12" fillId="17" borderId="13" xfId="0" applyNumberFormat="1" applyFont="1" applyFill="1" applyBorder="1" applyAlignment="1">
      <alignment shrinkToFit="1"/>
    </xf>
    <xf numFmtId="164" fontId="11" fillId="17" borderId="13" xfId="0" applyNumberFormat="1" applyFont="1" applyFill="1" applyBorder="1" applyAlignment="1"/>
    <xf numFmtId="165" fontId="12" fillId="9" borderId="15" xfId="0" applyNumberFormat="1" applyFont="1" applyFill="1" applyBorder="1" applyAlignment="1">
      <alignment shrinkToFit="1"/>
    </xf>
    <xf numFmtId="3" fontId="12" fillId="9" borderId="15" xfId="0" applyNumberFormat="1" applyFont="1" applyFill="1" applyBorder="1" applyAlignment="1"/>
    <xf numFmtId="165" fontId="12" fillId="17" borderId="17" xfId="0" applyNumberFormat="1" applyFont="1" applyFill="1" applyBorder="1" applyAlignment="1">
      <alignment shrinkToFit="1"/>
    </xf>
    <xf numFmtId="3" fontId="12" fillId="17" borderId="17" xfId="0" applyNumberFormat="1" applyFont="1" applyFill="1" applyBorder="1" applyAlignment="1"/>
    <xf numFmtId="164" fontId="11" fillId="5" borderId="6" xfId="0" applyNumberFormat="1" applyFont="1" applyFill="1" applyBorder="1" applyAlignment="1"/>
    <xf numFmtId="165" fontId="12" fillId="17" borderId="7" xfId="0" applyNumberFormat="1" applyFont="1" applyFill="1" applyBorder="1" applyAlignment="1">
      <alignment shrinkToFit="1"/>
    </xf>
    <xf numFmtId="3" fontId="12" fillId="17" borderId="7" xfId="0" applyNumberFormat="1" applyFont="1" applyFill="1" applyBorder="1" applyAlignment="1"/>
    <xf numFmtId="164" fontId="11" fillId="17" borderId="12" xfId="0" applyNumberFormat="1" applyFont="1" applyFill="1" applyBorder="1" applyAlignment="1"/>
    <xf numFmtId="0" fontId="12" fillId="16" borderId="0" xfId="0" applyFont="1" applyFill="1" applyBorder="1" applyProtection="1"/>
    <xf numFmtId="0" fontId="12" fillId="16" borderId="0" xfId="0" applyFont="1" applyFill="1" applyBorder="1"/>
    <xf numFmtId="0" fontId="14" fillId="15" borderId="18" xfId="0" applyFont="1" applyFill="1" applyBorder="1" applyAlignment="1">
      <alignment horizontal="center"/>
    </xf>
    <xf numFmtId="0" fontId="15" fillId="15" borderId="18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2" fillId="16" borderId="0" xfId="0" applyFont="1" applyFill="1" applyBorder="1" applyAlignment="1"/>
    <xf numFmtId="0" fontId="11" fillId="16" borderId="1" xfId="0" applyFont="1" applyFill="1" applyBorder="1" applyAlignment="1">
      <alignment horizontal="center"/>
    </xf>
    <xf numFmtId="0" fontId="12" fillId="16" borderId="0" xfId="0" applyFont="1" applyFill="1" applyBorder="1" applyAlignment="1">
      <alignment vertical="center"/>
    </xf>
    <xf numFmtId="0" fontId="8" fillId="16" borderId="0" xfId="0" applyFont="1" applyFill="1" applyBorder="1" applyAlignment="1">
      <alignment horizontal="center"/>
    </xf>
    <xf numFmtId="165" fontId="12" fillId="5" borderId="19" xfId="0" applyNumberFormat="1" applyFont="1" applyFill="1" applyBorder="1" applyAlignment="1">
      <alignment shrinkToFit="1"/>
    </xf>
    <xf numFmtId="164" fontId="12" fillId="17" borderId="19" xfId="0" applyNumberFormat="1" applyFont="1" applyFill="1" applyBorder="1" applyAlignment="1"/>
    <xf numFmtId="0" fontId="18" fillId="16" borderId="0" xfId="1" applyFont="1" applyFill="1" applyBorder="1" applyAlignment="1" applyProtection="1"/>
    <xf numFmtId="0" fontId="12" fillId="16" borderId="24" xfId="0" applyFont="1" applyFill="1" applyBorder="1" applyProtection="1"/>
    <xf numFmtId="0" fontId="10" fillId="16" borderId="23" xfId="0" applyFont="1" applyFill="1" applyBorder="1" applyProtection="1"/>
    <xf numFmtId="0" fontId="13" fillId="4" borderId="25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/>
    </xf>
    <xf numFmtId="0" fontId="13" fillId="16" borderId="27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right"/>
    </xf>
    <xf numFmtId="3" fontId="12" fillId="17" borderId="30" xfId="0" applyNumberFormat="1" applyFont="1" applyFill="1" applyBorder="1" applyAlignment="1"/>
    <xf numFmtId="0" fontId="11" fillId="5" borderId="31" xfId="0" applyFont="1" applyFill="1" applyBorder="1" applyAlignment="1">
      <alignment horizontal="right"/>
    </xf>
    <xf numFmtId="164" fontId="12" fillId="17" borderId="32" xfId="0" applyNumberFormat="1" applyFont="1" applyFill="1" applyBorder="1" applyAlignment="1"/>
    <xf numFmtId="0" fontId="11" fillId="5" borderId="23" xfId="0" applyFont="1" applyFill="1" applyBorder="1" applyAlignment="1">
      <alignment horizontal="right"/>
    </xf>
    <xf numFmtId="164" fontId="12" fillId="17" borderId="33" xfId="0" applyNumberFormat="1" applyFont="1" applyFill="1" applyBorder="1" applyAlignment="1"/>
    <xf numFmtId="0" fontId="17" fillId="8" borderId="34" xfId="0" applyFont="1" applyFill="1" applyBorder="1" applyAlignment="1">
      <alignment horizontal="center" vertical="center"/>
    </xf>
    <xf numFmtId="3" fontId="11" fillId="9" borderId="35" xfId="0" applyNumberFormat="1" applyFont="1" applyFill="1" applyBorder="1" applyAlignment="1"/>
    <xf numFmtId="0" fontId="12" fillId="16" borderId="23" xfId="0" applyFont="1" applyFill="1" applyBorder="1" applyAlignment="1"/>
    <xf numFmtId="0" fontId="12" fillId="16" borderId="24" xfId="0" applyFont="1" applyFill="1" applyBorder="1" applyAlignment="1"/>
    <xf numFmtId="0" fontId="13" fillId="10" borderId="3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/>
    </xf>
    <xf numFmtId="0" fontId="13" fillId="16" borderId="23" xfId="0" applyFont="1" applyFill="1" applyBorder="1" applyAlignment="1">
      <alignment horizontal="center" vertical="center"/>
    </xf>
    <xf numFmtId="0" fontId="11" fillId="16" borderId="28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 vertical="center"/>
    </xf>
    <xf numFmtId="3" fontId="11" fillId="12" borderId="38" xfId="0" applyNumberFormat="1" applyFont="1" applyFill="1" applyBorder="1" applyAlignment="1"/>
    <xf numFmtId="0" fontId="11" fillId="7" borderId="39" xfId="0" applyFont="1" applyFill="1" applyBorder="1" applyAlignment="1">
      <alignment horizontal="right"/>
    </xf>
    <xf numFmtId="0" fontId="11" fillId="7" borderId="29" xfId="0" applyFont="1" applyFill="1" applyBorder="1" applyAlignment="1">
      <alignment horizontal="right"/>
    </xf>
    <xf numFmtId="49" fontId="11" fillId="7" borderId="39" xfId="0" applyNumberFormat="1" applyFont="1" applyFill="1" applyBorder="1" applyAlignment="1">
      <alignment horizontal="right"/>
    </xf>
    <xf numFmtId="49" fontId="11" fillId="7" borderId="29" xfId="0" applyNumberFormat="1" applyFont="1" applyFill="1" applyBorder="1" applyAlignment="1">
      <alignment horizontal="right"/>
    </xf>
    <xf numFmtId="0" fontId="12" fillId="16" borderId="23" xfId="0" applyFont="1" applyFill="1" applyBorder="1" applyAlignment="1">
      <alignment vertical="center"/>
    </xf>
    <xf numFmtId="0" fontId="12" fillId="16" borderId="24" xfId="0" applyFont="1" applyFill="1" applyBorder="1" applyAlignment="1">
      <alignment vertical="center"/>
    </xf>
    <xf numFmtId="0" fontId="7" fillId="13" borderId="40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/>
    </xf>
    <xf numFmtId="49" fontId="7" fillId="6" borderId="41" xfId="0" applyNumberFormat="1" applyFont="1" applyFill="1" applyBorder="1" applyAlignment="1">
      <alignment horizontal="right" vertical="center"/>
    </xf>
    <xf numFmtId="164" fontId="11" fillId="17" borderId="42" xfId="0" applyNumberFormat="1" applyFont="1" applyFill="1" applyBorder="1" applyAlignment="1"/>
    <xf numFmtId="0" fontId="12" fillId="16" borderId="23" xfId="0" applyFont="1" applyFill="1" applyBorder="1" applyAlignment="1">
      <alignment horizontal="right" vertical="center"/>
    </xf>
    <xf numFmtId="0" fontId="7" fillId="11" borderId="37" xfId="0" applyFont="1" applyFill="1" applyBorder="1" applyAlignment="1">
      <alignment horizontal="right" vertical="center"/>
    </xf>
    <xf numFmtId="0" fontId="13" fillId="10" borderId="43" xfId="0" applyFont="1" applyFill="1" applyBorder="1" applyAlignment="1">
      <alignment horizontal="center" vertical="center"/>
    </xf>
    <xf numFmtId="0" fontId="12" fillId="16" borderId="24" xfId="0" applyFont="1" applyFill="1" applyBorder="1"/>
    <xf numFmtId="0" fontId="7" fillId="4" borderId="44" xfId="0" applyFont="1" applyFill="1" applyBorder="1" applyAlignment="1">
      <alignment horizontal="right" vertical="center"/>
    </xf>
    <xf numFmtId="3" fontId="12" fillId="9" borderId="45" xfId="0" applyNumberFormat="1" applyFont="1" applyFill="1" applyBorder="1" applyAlignment="1"/>
    <xf numFmtId="49" fontId="7" fillId="14" borderId="46" xfId="0" applyNumberFormat="1" applyFont="1" applyFill="1" applyBorder="1" applyAlignment="1">
      <alignment horizontal="right" vertical="center"/>
    </xf>
    <xf numFmtId="3" fontId="12" fillId="17" borderId="47" xfId="0" applyNumberFormat="1" applyFont="1" applyFill="1" applyBorder="1" applyAlignment="1"/>
    <xf numFmtId="0" fontId="7" fillId="6" borderId="41" xfId="0" applyFont="1" applyFill="1" applyBorder="1" applyAlignment="1">
      <alignment horizontal="center" vertical="center"/>
    </xf>
    <xf numFmtId="49" fontId="11" fillId="5" borderId="48" xfId="0" applyNumberFormat="1" applyFont="1" applyFill="1" applyBorder="1" applyAlignment="1">
      <alignment horizontal="right" vertical="center"/>
    </xf>
    <xf numFmtId="164" fontId="11" fillId="5" borderId="30" xfId="0" applyNumberFormat="1" applyFont="1" applyFill="1" applyBorder="1" applyAlignment="1"/>
    <xf numFmtId="49" fontId="7" fillId="11" borderId="37" xfId="0" applyNumberFormat="1" applyFont="1" applyFill="1" applyBorder="1" applyAlignment="1">
      <alignment horizontal="right" vertical="center"/>
    </xf>
    <xf numFmtId="3" fontId="12" fillId="17" borderId="32" xfId="0" applyNumberFormat="1" applyFont="1" applyFill="1" applyBorder="1" applyAlignment="1"/>
    <xf numFmtId="49" fontId="17" fillId="6" borderId="49" xfId="0" applyNumberFormat="1" applyFont="1" applyFill="1" applyBorder="1" applyAlignment="1">
      <alignment horizontal="right" vertical="center"/>
    </xf>
    <xf numFmtId="0" fontId="12" fillId="16" borderId="50" xfId="0" applyFont="1" applyFill="1" applyBorder="1" applyAlignment="1">
      <alignment vertical="center"/>
    </xf>
    <xf numFmtId="0" fontId="12" fillId="16" borderId="51" xfId="0" applyFont="1" applyFill="1" applyBorder="1" applyAlignment="1">
      <alignment vertical="center"/>
    </xf>
    <xf numFmtId="0" fontId="12" fillId="16" borderId="52" xfId="0" applyFont="1" applyFill="1" applyBorder="1" applyAlignment="1">
      <alignment vertical="center"/>
    </xf>
    <xf numFmtId="0" fontId="18" fillId="16" borderId="0" xfId="0" applyFont="1" applyFill="1" applyBorder="1" applyProtection="1"/>
    <xf numFmtId="3" fontId="19" fillId="16" borderId="0" xfId="0" applyNumberFormat="1" applyFont="1" applyFill="1" applyBorder="1"/>
    <xf numFmtId="3" fontId="19" fillId="17" borderId="12" xfId="0" applyNumberFormat="1" applyFont="1" applyFill="1" applyBorder="1" applyAlignment="1"/>
    <xf numFmtId="49" fontId="9" fillId="18" borderId="20" xfId="0" applyNumberFormat="1" applyFont="1" applyFill="1" applyBorder="1" applyAlignment="1" applyProtection="1">
      <alignment horizontal="center" vertical="center"/>
    </xf>
    <xf numFmtId="49" fontId="9" fillId="18" borderId="21" xfId="0" applyNumberFormat="1" applyFont="1" applyFill="1" applyBorder="1" applyAlignment="1" applyProtection="1">
      <alignment horizontal="center" vertical="center"/>
    </xf>
    <xf numFmtId="49" fontId="9" fillId="18" borderId="22" xfId="0" applyNumberFormat="1" applyFont="1" applyFill="1" applyBorder="1" applyAlignment="1" applyProtection="1">
      <alignment horizontal="center" vertical="center"/>
    </xf>
    <xf numFmtId="0" fontId="8" fillId="16" borderId="0" xfId="0" applyFont="1" applyFill="1" applyBorder="1" applyAlignment="1">
      <alignment horizontal="center" shrinkToFit="1"/>
    </xf>
    <xf numFmtId="3" fontId="12" fillId="5" borderId="5" xfId="0" applyNumberFormat="1" applyFont="1" applyFill="1" applyBorder="1" applyAlignment="1"/>
    <xf numFmtId="164" fontId="12" fillId="5" borderId="7" xfId="0" applyNumberFormat="1" applyFont="1" applyFill="1" applyBorder="1" applyAlignment="1"/>
    <xf numFmtId="3" fontId="12" fillId="17" borderId="6" xfId="0" applyNumberFormat="1" applyFont="1" applyFill="1" applyBorder="1" applyAlignment="1"/>
    <xf numFmtId="3" fontId="12" fillId="9" borderId="14" xfId="0" applyNumberFormat="1" applyFont="1" applyFill="1" applyBorder="1" applyAlignment="1"/>
    <xf numFmtId="3" fontId="12" fillId="17" borderId="16" xfId="0" applyNumberFormat="1" applyFont="1" applyFill="1" applyBorder="1" applyAlignment="1"/>
    <xf numFmtId="164" fontId="12" fillId="17" borderId="3" xfId="0" applyNumberFormat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lejemplos.com/Users/SILVIA~1/AppData/Local/Temp/Rar$DIa0.759/PE097BGv7vm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Ingresos"/>
      <sheetName val="Gastos"/>
      <sheetName val="Personal"/>
      <sheetName val="Presupuesto 1"/>
      <sheetName val="Presupuesto 2"/>
      <sheetName val="P&amp;L"/>
      <sheetName val="cálculos"/>
      <sheetName val="SB"/>
    </sheetNames>
    <sheetDataSet>
      <sheetData sheetId="0" refreshError="1"/>
      <sheetData sheetId="1" refreshError="1"/>
      <sheetData sheetId="2" refreshError="1">
        <row r="23">
          <cell r="H23">
            <v>0</v>
          </cell>
        </row>
        <row r="186">
          <cell r="F186" t="str">
            <v>Alquileres</v>
          </cell>
        </row>
        <row r="214">
          <cell r="F214" t="str">
            <v>Tributos</v>
          </cell>
        </row>
        <row r="235">
          <cell r="F235" t="str">
            <v>Asesorías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resupuestos">
      <a:dk1>
        <a:srgbClr val="1F497D"/>
      </a:dk1>
      <a:lt1>
        <a:srgbClr val="DBE5F1"/>
      </a:lt1>
      <a:dk2>
        <a:srgbClr val="1F497D"/>
      </a:dk2>
      <a:lt2>
        <a:srgbClr val="EEECE1"/>
      </a:lt2>
      <a:accent1>
        <a:srgbClr val="4F81BD"/>
      </a:accent1>
      <a:accent2>
        <a:srgbClr val="4BACC6"/>
      </a:accent2>
      <a:accent3>
        <a:srgbClr val="0070C0"/>
      </a:accent3>
      <a:accent4>
        <a:srgbClr val="FFFFFF"/>
      </a:accent4>
      <a:accent5>
        <a:srgbClr val="366092"/>
      </a:accent5>
      <a:accent6>
        <a:srgbClr val="244061"/>
      </a:accent6>
      <a:hlink>
        <a:srgbClr val="6565FF"/>
      </a:hlink>
      <a:folHlink>
        <a:srgbClr val="0000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C1" zoomScale="70" zoomScaleNormal="70" workbookViewId="0">
      <selection activeCell="O40" sqref="O40"/>
    </sheetView>
  </sheetViews>
  <sheetFormatPr baseColWidth="10" defaultRowHeight="15"/>
  <cols>
    <col min="1" max="1" width="1.5703125" hidden="1" customWidth="1"/>
    <col min="2" max="2" width="11.42578125" hidden="1" customWidth="1"/>
    <col min="3" max="3" width="2.42578125" customWidth="1"/>
    <col min="4" max="4" width="11.42578125" hidden="1" customWidth="1"/>
    <col min="5" max="5" width="32.5703125" customWidth="1"/>
    <col min="6" max="6" width="13.5703125" bestFit="1" customWidth="1"/>
    <col min="8" max="8" width="13" bestFit="1" customWidth="1"/>
  </cols>
  <sheetData>
    <row r="1" spans="1:9" ht="11.25" customHeight="1" thickBot="1">
      <c r="A1" s="9"/>
      <c r="B1" s="9"/>
      <c r="C1" s="2"/>
      <c r="D1" s="2"/>
      <c r="E1" s="4"/>
      <c r="F1" s="10"/>
      <c r="G1" s="4"/>
      <c r="H1" s="5"/>
      <c r="I1" s="11"/>
    </row>
    <row r="2" spans="1:9" ht="42" customHeight="1" thickTop="1">
      <c r="A2" s="12"/>
      <c r="B2" s="9"/>
      <c r="C2" s="2"/>
      <c r="D2" s="13"/>
      <c r="E2" s="101" t="s">
        <v>28</v>
      </c>
      <c r="F2" s="102"/>
      <c r="G2" s="102"/>
      <c r="H2" s="102"/>
      <c r="I2" s="103"/>
    </row>
    <row r="3" spans="1:9" ht="23.25">
      <c r="A3" s="12"/>
      <c r="B3" s="9"/>
      <c r="C3" s="3"/>
      <c r="D3" s="6"/>
      <c r="E3" s="50"/>
      <c r="F3" s="48">
        <v>2020</v>
      </c>
      <c r="G3" s="37"/>
      <c r="H3" s="98">
        <v>2019</v>
      </c>
      <c r="I3" s="49"/>
    </row>
    <row r="4" spans="1:9">
      <c r="A4" s="12"/>
      <c r="B4" s="9"/>
      <c r="C4" s="3"/>
      <c r="D4" s="14"/>
      <c r="E4" s="51" t="s">
        <v>31</v>
      </c>
      <c r="F4" s="39" t="s">
        <v>32</v>
      </c>
      <c r="G4" s="40" t="s">
        <v>1</v>
      </c>
      <c r="H4" s="39" t="s">
        <v>30</v>
      </c>
      <c r="I4" s="52"/>
    </row>
    <row r="5" spans="1:9">
      <c r="A5" s="12"/>
      <c r="B5" s="9"/>
      <c r="C5" s="3"/>
      <c r="D5" s="14"/>
      <c r="E5" s="53"/>
      <c r="F5" s="41"/>
      <c r="G5" s="41"/>
      <c r="H5" s="41"/>
      <c r="I5" s="54"/>
    </row>
    <row r="6" spans="1:9">
      <c r="A6" s="8"/>
      <c r="B6" s="4"/>
      <c r="C6" s="1"/>
      <c r="D6" s="7"/>
      <c r="E6" s="55" t="s">
        <v>21</v>
      </c>
      <c r="F6" s="105">
        <v>9500</v>
      </c>
      <c r="G6" s="15"/>
      <c r="H6" s="16">
        <v>9120</v>
      </c>
      <c r="I6" s="56"/>
    </row>
    <row r="7" spans="1:9">
      <c r="A7" s="8"/>
      <c r="B7" s="4"/>
      <c r="C7" s="1"/>
      <c r="D7" s="7"/>
      <c r="E7" s="57" t="s">
        <v>16</v>
      </c>
      <c r="F7" s="106">
        <v>55000</v>
      </c>
      <c r="G7" s="17"/>
      <c r="H7" s="18">
        <v>50596.05</v>
      </c>
      <c r="I7" s="58"/>
    </row>
    <row r="8" spans="1:9">
      <c r="A8" s="8"/>
      <c r="B8" s="4"/>
      <c r="C8" s="1"/>
      <c r="D8" s="7"/>
      <c r="E8" s="59" t="s">
        <v>29</v>
      </c>
      <c r="F8" s="106"/>
      <c r="G8" s="46"/>
      <c r="H8" s="47">
        <v>3150</v>
      </c>
      <c r="I8" s="60"/>
    </row>
    <row r="9" spans="1:9">
      <c r="A9" s="8"/>
      <c r="B9" s="4"/>
      <c r="C9" s="1"/>
      <c r="D9" s="7"/>
      <c r="E9" s="59" t="s">
        <v>17</v>
      </c>
      <c r="F9" s="106">
        <v>60000</v>
      </c>
      <c r="G9" s="46"/>
      <c r="H9" s="47">
        <v>79046</v>
      </c>
      <c r="I9" s="60"/>
    </row>
    <row r="10" spans="1:9">
      <c r="A10" s="8"/>
      <c r="B10" s="4"/>
      <c r="C10" s="1"/>
      <c r="D10" s="7"/>
      <c r="E10" s="59" t="s">
        <v>22</v>
      </c>
      <c r="F10" s="106">
        <v>71000</v>
      </c>
      <c r="G10" s="46"/>
      <c r="H10" s="47">
        <v>71272.740000000005</v>
      </c>
      <c r="I10" s="60"/>
    </row>
    <row r="11" spans="1:9">
      <c r="A11" s="8"/>
      <c r="B11" s="4"/>
      <c r="C11" s="1"/>
      <c r="D11" s="7"/>
      <c r="E11" s="61" t="s">
        <v>2</v>
      </c>
      <c r="F11" s="20">
        <f>SUM(F6:F10)</f>
        <v>195500</v>
      </c>
      <c r="G11" s="19"/>
      <c r="H11" s="20">
        <f>SUM(H6:H10)</f>
        <v>213184.78999999998</v>
      </c>
      <c r="I11" s="62"/>
    </row>
    <row r="12" spans="1:9">
      <c r="A12" s="8"/>
      <c r="B12" s="4"/>
      <c r="C12" s="1"/>
      <c r="D12" s="7"/>
      <c r="E12" s="63"/>
      <c r="F12" s="42"/>
      <c r="G12" s="42"/>
      <c r="H12" s="42"/>
      <c r="I12" s="64"/>
    </row>
    <row r="13" spans="1:9">
      <c r="A13" s="8"/>
      <c r="B13" s="4"/>
      <c r="C13" s="1"/>
      <c r="D13" s="7"/>
      <c r="E13" s="65" t="s">
        <v>3</v>
      </c>
      <c r="F13" s="39" t="str">
        <f>F4</f>
        <v>PREVISTO</v>
      </c>
      <c r="G13" s="39" t="s">
        <v>1</v>
      </c>
      <c r="H13" s="39" t="str">
        <f>H4</f>
        <v>REALIZADO</v>
      </c>
      <c r="I13" s="66"/>
    </row>
    <row r="14" spans="1:9">
      <c r="A14" s="8"/>
      <c r="B14" s="4"/>
      <c r="C14" s="1"/>
      <c r="D14" s="14"/>
      <c r="E14" s="67"/>
      <c r="F14" s="43"/>
      <c r="G14" s="43"/>
      <c r="H14" s="43"/>
      <c r="I14" s="68"/>
    </row>
    <row r="15" spans="1:9">
      <c r="A15" s="8"/>
      <c r="B15" s="4"/>
      <c r="C15" s="1"/>
      <c r="D15" s="7"/>
      <c r="E15" s="69" t="s">
        <v>4</v>
      </c>
      <c r="F15" s="21">
        <f>F16+F17</f>
        <v>34200</v>
      </c>
      <c r="G15" s="22"/>
      <c r="H15" s="23">
        <f>H16+H17</f>
        <v>34010.82</v>
      </c>
      <c r="I15" s="70"/>
    </row>
    <row r="16" spans="1:9">
      <c r="A16" s="8"/>
      <c r="B16" s="4"/>
      <c r="C16" s="1"/>
      <c r="D16" s="7"/>
      <c r="E16" s="71" t="s">
        <v>19</v>
      </c>
      <c r="F16" s="16">
        <v>26000</v>
      </c>
      <c r="G16" s="24"/>
      <c r="H16" s="16">
        <v>25853.94</v>
      </c>
      <c r="I16" s="56"/>
    </row>
    <row r="17" spans="1:9">
      <c r="A17" s="8"/>
      <c r="B17" s="4"/>
      <c r="C17" s="1"/>
      <c r="D17" s="7"/>
      <c r="E17" s="72" t="s">
        <v>20</v>
      </c>
      <c r="F17" s="16">
        <v>8200</v>
      </c>
      <c r="G17" s="24"/>
      <c r="H17" s="16">
        <v>8156.88</v>
      </c>
      <c r="I17" s="56"/>
    </row>
    <row r="18" spans="1:9">
      <c r="A18" s="8"/>
      <c r="B18" s="4"/>
      <c r="C18" s="1"/>
      <c r="D18" s="7"/>
      <c r="E18" s="63"/>
      <c r="F18" s="42"/>
      <c r="G18" s="25"/>
      <c r="H18" s="42"/>
      <c r="I18" s="64"/>
    </row>
    <row r="19" spans="1:9">
      <c r="A19" s="8"/>
      <c r="B19" s="4"/>
      <c r="C19" s="1"/>
      <c r="D19" s="7"/>
      <c r="E19" s="69" t="s">
        <v>17</v>
      </c>
      <c r="F19" s="21">
        <f>F20+F21+F22</f>
        <v>58000</v>
      </c>
      <c r="G19" s="22"/>
      <c r="H19" s="23">
        <f>H20+H21+H22</f>
        <v>64153.99</v>
      </c>
      <c r="I19" s="70"/>
    </row>
    <row r="20" spans="1:9">
      <c r="A20" s="8"/>
      <c r="B20" s="4"/>
      <c r="C20" s="1"/>
      <c r="D20" s="7"/>
      <c r="E20" s="73" t="s">
        <v>24</v>
      </c>
      <c r="F20" s="16">
        <v>20000</v>
      </c>
      <c r="G20" s="24"/>
      <c r="H20" s="16">
        <v>20000</v>
      </c>
      <c r="I20" s="56"/>
    </row>
    <row r="21" spans="1:9">
      <c r="A21" s="8"/>
      <c r="B21" s="4"/>
      <c r="C21" s="1"/>
      <c r="D21" s="7"/>
      <c r="E21" s="74" t="s">
        <v>25</v>
      </c>
      <c r="F21" s="16">
        <v>35000</v>
      </c>
      <c r="G21" s="24"/>
      <c r="H21" s="16">
        <v>37701.17</v>
      </c>
      <c r="I21" s="56"/>
    </row>
    <row r="22" spans="1:9">
      <c r="A22" s="8"/>
      <c r="B22" s="4"/>
      <c r="C22" s="1"/>
      <c r="D22" s="7"/>
      <c r="E22" s="74" t="s">
        <v>26</v>
      </c>
      <c r="F22" s="16">
        <v>3000</v>
      </c>
      <c r="G22" s="24"/>
      <c r="H22" s="16">
        <v>6452.82</v>
      </c>
      <c r="I22" s="56"/>
    </row>
    <row r="23" spans="1:9">
      <c r="A23" s="8"/>
      <c r="B23" s="4"/>
      <c r="C23" s="1"/>
      <c r="D23" s="7"/>
      <c r="E23" s="63"/>
      <c r="F23" s="42"/>
      <c r="G23" s="25"/>
      <c r="H23" s="42"/>
      <c r="I23" s="64"/>
    </row>
    <row r="24" spans="1:9">
      <c r="A24" s="8"/>
      <c r="B24" s="4"/>
      <c r="C24" s="1"/>
      <c r="D24" s="7"/>
      <c r="E24" s="69" t="s">
        <v>5</v>
      </c>
      <c r="F24" s="21">
        <f>F25+F26+F27+F28+F29+F30</f>
        <v>107450</v>
      </c>
      <c r="G24" s="22"/>
      <c r="H24" s="23">
        <f>H25+H26+H27+H28+H29+H30</f>
        <v>110671.69</v>
      </c>
      <c r="I24" s="70"/>
    </row>
    <row r="25" spans="1:9">
      <c r="A25" s="8"/>
      <c r="B25" s="4"/>
      <c r="C25" s="1"/>
      <c r="D25" s="7"/>
      <c r="E25" s="73" t="str">
        <f>[1]Gastos!$F$186</f>
        <v>Alquileres</v>
      </c>
      <c r="F25" s="16">
        <v>3800</v>
      </c>
      <c r="G25" s="24"/>
      <c r="H25" s="16">
        <v>3762.94</v>
      </c>
      <c r="I25" s="56"/>
    </row>
    <row r="26" spans="1:9">
      <c r="A26" s="8"/>
      <c r="B26" s="4"/>
      <c r="C26" s="1"/>
      <c r="D26" s="7"/>
      <c r="E26" s="74" t="s">
        <v>23</v>
      </c>
      <c r="F26" s="16">
        <v>350</v>
      </c>
      <c r="G26" s="24"/>
      <c r="H26" s="16">
        <v>344.16</v>
      </c>
      <c r="I26" s="56"/>
    </row>
    <row r="27" spans="1:9">
      <c r="A27" s="8"/>
      <c r="B27" s="4"/>
      <c r="C27" s="1"/>
      <c r="D27" s="7"/>
      <c r="E27" s="74" t="s">
        <v>27</v>
      </c>
      <c r="F27" s="16">
        <v>69000</v>
      </c>
      <c r="G27" s="24"/>
      <c r="H27" s="16">
        <v>69280</v>
      </c>
      <c r="I27" s="56"/>
    </row>
    <row r="28" spans="1:9">
      <c r="A28" s="8"/>
      <c r="B28" s="4"/>
      <c r="C28" s="1"/>
      <c r="D28" s="7"/>
      <c r="E28" s="74" t="s">
        <v>18</v>
      </c>
      <c r="F28" s="16">
        <v>30000</v>
      </c>
      <c r="G28" s="24"/>
      <c r="H28" s="16">
        <v>32918.589999999997</v>
      </c>
      <c r="I28" s="56"/>
    </row>
    <row r="29" spans="1:9">
      <c r="A29" s="8"/>
      <c r="B29" s="4"/>
      <c r="C29" s="1"/>
      <c r="D29" s="7"/>
      <c r="E29" s="74" t="str">
        <f>[1]Gastos!$F$214</f>
        <v>Tributos</v>
      </c>
      <c r="F29" s="16">
        <v>1300</v>
      </c>
      <c r="G29" s="24"/>
      <c r="H29" s="16">
        <v>1368</v>
      </c>
      <c r="I29" s="56"/>
    </row>
    <row r="30" spans="1:9">
      <c r="A30" s="8"/>
      <c r="B30" s="4"/>
      <c r="C30" s="1"/>
      <c r="D30" s="7"/>
      <c r="E30" s="74" t="str">
        <f>[1]Gastos!$F$235</f>
        <v>Asesorías</v>
      </c>
      <c r="F30" s="16">
        <v>3000</v>
      </c>
      <c r="G30" s="24"/>
      <c r="H30" s="16">
        <v>2998</v>
      </c>
      <c r="I30" s="56"/>
    </row>
    <row r="31" spans="1:9">
      <c r="A31" s="8"/>
      <c r="B31" s="4"/>
      <c r="C31" s="1"/>
      <c r="D31" s="7"/>
      <c r="E31" s="75"/>
      <c r="F31" s="44"/>
      <c r="G31" s="26"/>
      <c r="H31" s="44"/>
      <c r="I31" s="76"/>
    </row>
    <row r="32" spans="1:9">
      <c r="A32" s="8"/>
      <c r="B32" s="4"/>
      <c r="C32" s="1"/>
      <c r="D32" s="7"/>
      <c r="E32" s="77" t="s">
        <v>6</v>
      </c>
      <c r="F32" s="21">
        <f>+F24+F19+F15</f>
        <v>199650</v>
      </c>
      <c r="G32" s="22"/>
      <c r="H32" s="23">
        <f>+H24+H19+H15</f>
        <v>208836.5</v>
      </c>
      <c r="I32" s="70"/>
    </row>
    <row r="33" spans="1:9">
      <c r="A33" s="8"/>
      <c r="B33" s="4"/>
      <c r="C33" s="1"/>
      <c r="D33" s="7"/>
      <c r="E33" s="75"/>
      <c r="F33" s="44"/>
      <c r="G33" s="26"/>
      <c r="H33" s="44"/>
      <c r="I33" s="76"/>
    </row>
    <row r="34" spans="1:9">
      <c r="A34" s="8"/>
      <c r="B34" s="4"/>
      <c r="C34" s="1"/>
      <c r="D34" s="7"/>
      <c r="E34" s="75"/>
      <c r="F34" s="45" t="str">
        <f>F13</f>
        <v>PREVISTO</v>
      </c>
      <c r="G34" s="104"/>
      <c r="H34" s="45" t="str">
        <f>H13</f>
        <v>REALIZADO</v>
      </c>
      <c r="I34" s="78"/>
    </row>
    <row r="35" spans="1:9">
      <c r="A35" s="8"/>
      <c r="B35" s="4"/>
      <c r="C35" s="1"/>
      <c r="D35" s="7"/>
      <c r="E35" s="79" t="s">
        <v>7</v>
      </c>
      <c r="F35" s="100">
        <f>F11-F32</f>
        <v>-4150</v>
      </c>
      <c r="G35" s="27"/>
      <c r="H35" s="28">
        <f>+H11-H32</f>
        <v>4348.289999999979</v>
      </c>
      <c r="I35" s="80"/>
    </row>
    <row r="36" spans="1:9">
      <c r="A36" s="8"/>
      <c r="B36" s="4"/>
      <c r="C36" s="1"/>
      <c r="D36" s="7"/>
      <c r="E36" s="81"/>
      <c r="F36" s="44"/>
      <c r="G36" s="26"/>
      <c r="H36" s="44"/>
      <c r="I36" s="76"/>
    </row>
    <row r="37" spans="1:9">
      <c r="A37" s="8"/>
      <c r="B37" s="4"/>
      <c r="C37" s="1"/>
      <c r="D37" s="7"/>
      <c r="E37" s="82" t="s">
        <v>0</v>
      </c>
      <c r="F37" s="107">
        <v>250</v>
      </c>
      <c r="G37" s="24"/>
      <c r="H37" s="16">
        <v>604.53</v>
      </c>
      <c r="I37" s="56"/>
    </row>
    <row r="38" spans="1:9">
      <c r="A38" s="8"/>
      <c r="B38" s="4"/>
      <c r="C38" s="1"/>
      <c r="D38" s="7"/>
      <c r="E38" s="81"/>
      <c r="F38" s="44"/>
      <c r="G38" s="26"/>
      <c r="H38" s="44"/>
      <c r="I38" s="76"/>
    </row>
    <row r="39" spans="1:9">
      <c r="A39" s="8"/>
      <c r="B39" s="4"/>
      <c r="C39" s="1"/>
      <c r="D39" s="7"/>
      <c r="E39" s="79" t="s">
        <v>8</v>
      </c>
      <c r="F39" s="100">
        <f>F35-F37</f>
        <v>-4400</v>
      </c>
      <c r="G39" s="27"/>
      <c r="H39" s="28">
        <f t="shared" ref="H39" si="0">+H35-H37</f>
        <v>3743.7599999999793</v>
      </c>
      <c r="I39" s="80"/>
    </row>
    <row r="40" spans="1:9">
      <c r="A40" s="8"/>
      <c r="B40" s="4"/>
      <c r="C40" s="1"/>
      <c r="D40" s="7"/>
      <c r="E40" s="75"/>
      <c r="F40" s="44"/>
      <c r="G40" s="26"/>
      <c r="H40" s="44"/>
      <c r="I40" s="76"/>
    </row>
    <row r="41" spans="1:9">
      <c r="A41" s="8"/>
      <c r="B41" s="4"/>
      <c r="C41" s="1"/>
      <c r="D41" s="7"/>
      <c r="E41" s="83" t="s">
        <v>9</v>
      </c>
      <c r="F41" s="99">
        <f>F42-F43</f>
        <v>-500</v>
      </c>
      <c r="G41" s="25"/>
      <c r="H41" s="38"/>
      <c r="I41" s="84"/>
    </row>
    <row r="42" spans="1:9">
      <c r="A42" s="8"/>
      <c r="B42" s="4"/>
      <c r="C42" s="1"/>
      <c r="D42" s="7"/>
      <c r="E42" s="85" t="s">
        <v>10</v>
      </c>
      <c r="F42" s="108">
        <v>0</v>
      </c>
      <c r="G42" s="29"/>
      <c r="H42" s="30">
        <v>0</v>
      </c>
      <c r="I42" s="86"/>
    </row>
    <row r="43" spans="1:9">
      <c r="A43" s="8"/>
      <c r="B43" s="4"/>
      <c r="C43" s="1"/>
      <c r="D43" s="7"/>
      <c r="E43" s="87" t="s">
        <v>11</v>
      </c>
      <c r="F43" s="109">
        <v>500</v>
      </c>
      <c r="G43" s="31"/>
      <c r="H43" s="32">
        <v>502.07</v>
      </c>
      <c r="I43" s="88"/>
    </row>
    <row r="44" spans="1:9">
      <c r="A44" s="8"/>
      <c r="B44" s="4"/>
      <c r="C44" s="1"/>
      <c r="D44" s="7"/>
      <c r="E44" s="75"/>
      <c r="F44" s="44"/>
      <c r="G44" s="26"/>
      <c r="H44" s="44"/>
      <c r="I44" s="76"/>
    </row>
    <row r="45" spans="1:9">
      <c r="A45" s="8"/>
      <c r="B45" s="4"/>
      <c r="C45" s="1"/>
      <c r="D45" s="7"/>
      <c r="E45" s="89" t="s">
        <v>12</v>
      </c>
      <c r="F45" s="45" t="str">
        <f t="shared" ref="F45:H45" si="1">F34</f>
        <v>PREVISTO</v>
      </c>
      <c r="G45" s="104"/>
      <c r="H45" s="45" t="str">
        <f t="shared" si="1"/>
        <v>REALIZADO</v>
      </c>
      <c r="I45" s="78"/>
    </row>
    <row r="46" spans="1:9">
      <c r="A46" s="8"/>
      <c r="B46" s="4"/>
      <c r="C46" s="1"/>
      <c r="D46" s="7"/>
      <c r="E46" s="90" t="s">
        <v>13</v>
      </c>
      <c r="F46" s="33">
        <f>F39+F41</f>
        <v>-4900</v>
      </c>
      <c r="G46" s="15"/>
      <c r="H46" s="33">
        <f>H39+H42-H43</f>
        <v>3241.6899999999791</v>
      </c>
      <c r="I46" s="91"/>
    </row>
    <row r="47" spans="1:9">
      <c r="A47" s="8"/>
      <c r="B47" s="4"/>
      <c r="C47" s="1"/>
      <c r="D47" s="7"/>
      <c r="E47" s="92" t="s">
        <v>14</v>
      </c>
      <c r="F47" s="110">
        <v>1225</v>
      </c>
      <c r="G47" s="34"/>
      <c r="H47" s="35">
        <v>2146.5100000000002</v>
      </c>
      <c r="I47" s="93"/>
    </row>
    <row r="48" spans="1:9">
      <c r="A48" s="8"/>
      <c r="B48" s="4"/>
      <c r="C48" s="1"/>
      <c r="D48" s="7"/>
      <c r="E48" s="94" t="s">
        <v>15</v>
      </c>
      <c r="F48" s="36">
        <f>F46+F47</f>
        <v>-3675</v>
      </c>
      <c r="G48" s="27"/>
      <c r="H48" s="28">
        <f>+H46-H47</f>
        <v>1095.1799999999789</v>
      </c>
      <c r="I48" s="80"/>
    </row>
    <row r="49" spans="1:9" ht="15.75" thickBot="1">
      <c r="A49" s="8"/>
      <c r="B49" s="4"/>
      <c r="C49" s="1"/>
      <c r="D49" s="7"/>
      <c r="E49" s="95"/>
      <c r="F49" s="96"/>
      <c r="G49" s="96"/>
      <c r="H49" s="96"/>
      <c r="I49" s="97"/>
    </row>
  </sheetData>
  <mergeCells count="1">
    <mergeCell ref="E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2020 ACPSIE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 Ejemplos</dc:creator>
  <cp:lastModifiedBy>usuario</cp:lastModifiedBy>
  <dcterms:created xsi:type="dcterms:W3CDTF">2014-11-17T15:20:35Z</dcterms:created>
  <dcterms:modified xsi:type="dcterms:W3CDTF">2020-06-08T15:42:06Z</dcterms:modified>
</cp:coreProperties>
</file>